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DUWAT\Users\1 OG\1 INTERVENTIONS ETUDIANTS\MBWAY\3.4 Diag financier\CAS ZERO DIAG\"/>
    </mc:Choice>
  </mc:AlternateContent>
  <xr:revisionPtr revIDLastSave="0" documentId="13_ncr:1_{22903A94-1ECB-48F7-8C09-EA10689F0505}" xr6:coauthVersionLast="47" xr6:coauthVersionMax="47" xr10:uidLastSave="{00000000-0000-0000-0000-000000000000}"/>
  <bookViews>
    <workbookView xWindow="-110" yWindow="-110" windowWidth="19420" windowHeight="10300" tabRatio="691" xr2:uid="{00000000-000D-0000-FFFF-FFFF00000000}"/>
  </bookViews>
  <sheets>
    <sheet name="Données" sheetId="4" r:id="rId1"/>
  </sheets>
  <definedNames>
    <definedName name="_xlnm.Print_Area" localSheetId="0">Données!$A$1:$B$86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6" i="4" l="1"/>
  <c r="B4" i="4"/>
  <c r="B3" i="4" s="1"/>
  <c r="B11" i="4"/>
  <c r="B37" i="4"/>
  <c r="B53" i="4"/>
  <c r="B49" i="4"/>
  <c r="B48" i="4" s="1"/>
  <c r="B19" i="4"/>
  <c r="B7" i="4"/>
  <c r="B31" i="4"/>
  <c r="B60" i="4"/>
  <c r="B81" i="4" l="1"/>
  <c r="B65" i="4"/>
  <c r="B70" i="4" l="1"/>
</calcChain>
</file>

<file path=xl/sharedStrings.xml><?xml version="1.0" encoding="utf-8"?>
<sst xmlns="http://schemas.openxmlformats.org/spreadsheetml/2006/main" count="140" uniqueCount="127">
  <si>
    <t>Frais d'établissement</t>
    <phoneticPr fontId="7" type="noConversion"/>
  </si>
  <si>
    <t>Taxe d'apprentissage</t>
    <phoneticPr fontId="7" type="noConversion"/>
  </si>
  <si>
    <t>ACTIF</t>
    <phoneticPr fontId="7" type="noConversion"/>
  </si>
  <si>
    <t>BRUT</t>
    <phoneticPr fontId="7" type="noConversion"/>
  </si>
  <si>
    <t>Capital souscrit non appelé</t>
    <phoneticPr fontId="7" type="noConversion"/>
  </si>
  <si>
    <t>IMMOBILISATIONS FINANCIERES</t>
    <phoneticPr fontId="7" type="noConversion"/>
  </si>
  <si>
    <t>Ventes de marchandises</t>
    <phoneticPr fontId="7" type="noConversion"/>
  </si>
  <si>
    <t>CHIFFRES D'AFFAIRES</t>
    <phoneticPr fontId="7" type="noConversion"/>
  </si>
  <si>
    <t>ACHATS</t>
    <phoneticPr fontId="7" type="noConversion"/>
  </si>
  <si>
    <t>Vétements</t>
    <phoneticPr fontId="7" type="noConversion"/>
  </si>
  <si>
    <t>Articles de sport</t>
    <phoneticPr fontId="7" type="noConversion"/>
  </si>
  <si>
    <t>Location de machine</t>
    <phoneticPr fontId="7" type="noConversion"/>
  </si>
  <si>
    <t>BILAN DE L'ENTREPRISE</t>
    <phoneticPr fontId="7" type="noConversion"/>
  </si>
  <si>
    <t>Terrains</t>
    <phoneticPr fontId="7" type="noConversion"/>
  </si>
  <si>
    <t>Constructions</t>
    <phoneticPr fontId="7" type="noConversion"/>
  </si>
  <si>
    <t>Instal. Tech.</t>
    <phoneticPr fontId="7" type="noConversion"/>
  </si>
  <si>
    <t>Participations</t>
    <phoneticPr fontId="7" type="noConversion"/>
  </si>
  <si>
    <t>prêts</t>
    <phoneticPr fontId="7" type="noConversion"/>
  </si>
  <si>
    <t>Matières premières &amp; appro.</t>
    <phoneticPr fontId="7" type="noConversion"/>
  </si>
  <si>
    <t>Marchandises</t>
    <phoneticPr fontId="7" type="noConversion"/>
  </si>
  <si>
    <t>Taxe professionnelle</t>
    <phoneticPr fontId="7" type="noConversion"/>
  </si>
  <si>
    <t>Salaire</t>
    <phoneticPr fontId="7" type="noConversion"/>
  </si>
  <si>
    <t>DAP</t>
    <phoneticPr fontId="7" type="noConversion"/>
  </si>
  <si>
    <t>Agios</t>
    <phoneticPr fontId="7" type="noConversion"/>
  </si>
  <si>
    <t>Intérêt emprunt</t>
    <phoneticPr fontId="7" type="noConversion"/>
  </si>
  <si>
    <t>Impôt IS</t>
    <phoneticPr fontId="7" type="noConversion"/>
  </si>
  <si>
    <t>Immateriel</t>
    <phoneticPr fontId="7" type="noConversion"/>
  </si>
  <si>
    <t>brevets</t>
    <phoneticPr fontId="7" type="noConversion"/>
  </si>
  <si>
    <t>Logiciels</t>
    <phoneticPr fontId="7" type="noConversion"/>
  </si>
  <si>
    <t>Materiel</t>
    <phoneticPr fontId="7" type="noConversion"/>
  </si>
  <si>
    <t>CAPITAL SOCIAL</t>
    <phoneticPr fontId="7" type="noConversion"/>
  </si>
  <si>
    <t>Réserves</t>
    <phoneticPr fontId="7" type="noConversion"/>
  </si>
  <si>
    <t>Résultat de l'exercice</t>
    <phoneticPr fontId="7" type="noConversion"/>
  </si>
  <si>
    <t>Découverts</t>
    <phoneticPr fontId="7" type="noConversion"/>
  </si>
  <si>
    <t>Emprunt (restantdû fin exercice)</t>
    <phoneticPr fontId="7" type="noConversion"/>
  </si>
  <si>
    <t>Dettes Urssaf</t>
    <phoneticPr fontId="7" type="noConversion"/>
  </si>
  <si>
    <t>Tva collectée</t>
    <phoneticPr fontId="7" type="noConversion"/>
  </si>
  <si>
    <t>Dettes fournisseurs</t>
    <phoneticPr fontId="7" type="noConversion"/>
  </si>
  <si>
    <t>CAS ZERO</t>
    <phoneticPr fontId="7" type="noConversion"/>
  </si>
  <si>
    <t>vétements</t>
    <phoneticPr fontId="7" type="noConversion"/>
  </si>
  <si>
    <t>TOTAL (I)</t>
    <phoneticPr fontId="7" type="noConversion"/>
  </si>
  <si>
    <t>STOCKS</t>
    <phoneticPr fontId="7" type="noConversion"/>
  </si>
  <si>
    <t>CREANCES</t>
    <phoneticPr fontId="7" type="noConversion"/>
  </si>
  <si>
    <t>DIVERS</t>
    <phoneticPr fontId="7" type="noConversion"/>
  </si>
  <si>
    <t>COMPTES DE REGULARISATION</t>
    <phoneticPr fontId="7" type="noConversion"/>
  </si>
  <si>
    <t>TOTAL (II)</t>
    <phoneticPr fontId="7" type="noConversion"/>
  </si>
  <si>
    <t>Charges à repartir sur plusieurs exercices (III)</t>
    <phoneticPr fontId="7" type="noConversion"/>
  </si>
  <si>
    <t>Primes de remboursement des obligations (IV)</t>
    <phoneticPr fontId="7" type="noConversion"/>
  </si>
  <si>
    <t>Ecart de conversion actif (V)</t>
    <phoneticPr fontId="7" type="noConversion"/>
  </si>
  <si>
    <t>Achats de Matières premières</t>
    <phoneticPr fontId="7" type="noConversion"/>
  </si>
  <si>
    <t>Assurances</t>
    <phoneticPr fontId="7" type="noConversion"/>
  </si>
  <si>
    <t>Interim</t>
    <phoneticPr fontId="7" type="noConversion"/>
  </si>
  <si>
    <t>Expert comptable</t>
    <phoneticPr fontId="7" type="noConversion"/>
  </si>
  <si>
    <t>Avocat</t>
    <phoneticPr fontId="7" type="noConversion"/>
  </si>
  <si>
    <t>Agence Marketing</t>
    <phoneticPr fontId="7" type="noConversion"/>
  </si>
  <si>
    <t>Campagne de pub</t>
    <phoneticPr fontId="7" type="noConversion"/>
  </si>
  <si>
    <t>Transport</t>
    <phoneticPr fontId="7" type="noConversion"/>
  </si>
  <si>
    <t>Frais de déplacment des commerciaux</t>
    <phoneticPr fontId="7" type="noConversion"/>
  </si>
  <si>
    <t>services divers BNP</t>
    <phoneticPr fontId="7" type="noConversion"/>
  </si>
  <si>
    <t>Taxes</t>
    <phoneticPr fontId="7" type="noConversion"/>
  </si>
  <si>
    <t>Taxes diversess</t>
    <phoneticPr fontId="7" type="noConversion"/>
  </si>
  <si>
    <t>Concessions, brevets et droits sim.</t>
    <phoneticPr fontId="7" type="noConversion"/>
  </si>
  <si>
    <t>Avances &amp; accomptes versés sur commande</t>
    <phoneticPr fontId="7" type="noConversion"/>
  </si>
  <si>
    <t>Transpalette</t>
    <phoneticPr fontId="7" type="noConversion"/>
  </si>
  <si>
    <t>Découpeuse</t>
    <phoneticPr fontId="7" type="noConversion"/>
  </si>
  <si>
    <t>Presse</t>
    <phoneticPr fontId="7" type="noConversion"/>
  </si>
  <si>
    <t>Trieuse</t>
    <phoneticPr fontId="7" type="noConversion"/>
  </si>
  <si>
    <t>Chaîne de prod</t>
    <phoneticPr fontId="7" type="noConversion"/>
  </si>
  <si>
    <t>PATRIMOINE DE L'ENTREPRISE</t>
    <phoneticPr fontId="7" type="noConversion"/>
  </si>
  <si>
    <t>IMMOBILISATIONS</t>
    <phoneticPr fontId="7" type="noConversion"/>
  </si>
  <si>
    <t>STOCKS</t>
    <phoneticPr fontId="7" type="noConversion"/>
  </si>
  <si>
    <t>Marchandises</t>
    <phoneticPr fontId="7" type="noConversion"/>
  </si>
  <si>
    <t>Matières premieres</t>
    <phoneticPr fontId="7" type="noConversion"/>
  </si>
  <si>
    <t>Produits finis</t>
    <phoneticPr fontId="7" type="noConversion"/>
  </si>
  <si>
    <t>CLIENTS</t>
    <phoneticPr fontId="7" type="noConversion"/>
  </si>
  <si>
    <t>Report à nouveau</t>
    <phoneticPr fontId="7" type="noConversion"/>
  </si>
  <si>
    <t>articles de sport</t>
    <phoneticPr fontId="7" type="noConversion"/>
  </si>
  <si>
    <t>Ventes de produits fabriqués</t>
    <phoneticPr fontId="7" type="noConversion"/>
  </si>
  <si>
    <t>Chaussures de sport</t>
    <phoneticPr fontId="7" type="noConversion"/>
  </si>
  <si>
    <t>Déstockage vétéements (var stok +)</t>
    <phoneticPr fontId="7" type="noConversion"/>
  </si>
  <si>
    <t>IMMOBILISATIONS CORPORELLES</t>
    <phoneticPr fontId="7" type="noConversion"/>
  </si>
  <si>
    <t>Stockage Mat prem (var stk -)</t>
    <phoneticPr fontId="7" type="noConversion"/>
  </si>
  <si>
    <t>Autres charges</t>
    <phoneticPr fontId="7" type="noConversion"/>
  </si>
  <si>
    <t>CAS ZERO</t>
  </si>
  <si>
    <t>BILAN FONCTIONNELLE</t>
  </si>
  <si>
    <t>ACTIF</t>
  </si>
  <si>
    <t>EMPLOIS STABLES</t>
  </si>
  <si>
    <t>RESSOURCES STABLES</t>
  </si>
  <si>
    <t>CREANCES EXPLOITATION</t>
  </si>
  <si>
    <t>DETTES D'EXPLOITATION</t>
  </si>
  <si>
    <t>Clients &amp; comptes rattachés</t>
    <phoneticPr fontId="7" type="noConversion"/>
  </si>
  <si>
    <t>VMP</t>
    <phoneticPr fontId="7" type="noConversion"/>
  </si>
  <si>
    <t>Disponibilité</t>
    <phoneticPr fontId="7" type="noConversion"/>
  </si>
  <si>
    <t>Charges const. D'av.</t>
    <phoneticPr fontId="7" type="noConversion"/>
  </si>
  <si>
    <t>Achats de marchandises</t>
    <phoneticPr fontId="7" type="noConversion"/>
  </si>
  <si>
    <t>SG</t>
    <phoneticPr fontId="7" type="noConversion"/>
  </si>
  <si>
    <t>Commerce d'articles de sports (en K €)</t>
    <phoneticPr fontId="7" type="noConversion"/>
  </si>
  <si>
    <t>DETTES HORS EXPLOITATION</t>
  </si>
  <si>
    <t>TRESORERIE ACTIVE</t>
  </si>
  <si>
    <t>TRESORERIE PASSIVE</t>
  </si>
  <si>
    <t>TOTAL (II)</t>
  </si>
  <si>
    <t>TOTAL GENERAL</t>
  </si>
  <si>
    <t>produits finis</t>
    <phoneticPr fontId="7" type="noConversion"/>
  </si>
  <si>
    <t>IMMOBILISATIONS</t>
  </si>
  <si>
    <t>TOTAL (I)</t>
  </si>
  <si>
    <t>ACTIF CIRCULANT</t>
  </si>
  <si>
    <t>STOCKS</t>
  </si>
  <si>
    <t>VMP</t>
    <phoneticPr fontId="7" type="noConversion"/>
  </si>
  <si>
    <t>BNP</t>
    <phoneticPr fontId="7" type="noConversion"/>
  </si>
  <si>
    <t>TOTAL GENERAL ( I à V)</t>
    <phoneticPr fontId="7" type="noConversion"/>
  </si>
  <si>
    <t>IMMOBILISATION INCORPORELLES</t>
    <phoneticPr fontId="7" type="noConversion"/>
  </si>
  <si>
    <t>Déstockage art sport (var stock +)</t>
    <phoneticPr fontId="7" type="noConversion"/>
  </si>
  <si>
    <t>BESOIN DE FONDS DE ROULEMENT HORS EXPLOITATION</t>
  </si>
  <si>
    <t>BFR HORS EXPLOITATION</t>
  </si>
  <si>
    <t>CALCUL DE LA TRESORERIE NETTE</t>
  </si>
  <si>
    <t>TRESORERIE NETTE</t>
  </si>
  <si>
    <t>CONTRÔLE DU FONDS DE ROULEMENT NET GLOBAL</t>
  </si>
  <si>
    <t>CREANCES HORS EXPLOITATION</t>
  </si>
  <si>
    <t>CALCUL DU FONDS DE ROULEMENT NET GLOBAL</t>
  </si>
  <si>
    <t>ELEMENTS</t>
  </si>
  <si>
    <t>FRNG</t>
  </si>
  <si>
    <t>BESOIN DE FONDS DE ROULEMENT D'EXPLOITATION</t>
  </si>
  <si>
    <t>CREANCES D'EXPLOITATION</t>
  </si>
  <si>
    <t>BFR EXPLOITATION</t>
  </si>
  <si>
    <t>effectif</t>
    <phoneticPr fontId="7" type="noConversion"/>
  </si>
  <si>
    <t>delai frs (jours)</t>
  </si>
  <si>
    <t>délai client (jours)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</si>
</sst>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color indexed="16"/>
      <name val="Verdana"/>
      <family val="2"/>
    </font>
    <font>
      <b/>
      <sz val="10"/>
      <color indexed="16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6" fillId="0" borderId="0" xfId="0" applyFont="1"/>
    <xf numFmtId="0" fontId="4" fillId="0" borderId="3" xfId="0" applyFont="1" applyBorder="1"/>
    <xf numFmtId="0" fontId="0" fillId="0" borderId="1" xfId="0" applyBorder="1"/>
    <xf numFmtId="0" fontId="0" fillId="0" borderId="8" xfId="0" applyBorder="1"/>
    <xf numFmtId="0" fontId="4" fillId="0" borderId="5" xfId="0" applyFont="1" applyBorder="1"/>
    <xf numFmtId="0" fontId="4" fillId="0" borderId="1" xfId="0" applyFont="1" applyBorder="1"/>
    <xf numFmtId="0" fontId="4" fillId="0" borderId="8" xfId="0" applyFont="1" applyBorder="1"/>
    <xf numFmtId="0" fontId="5" fillId="0" borderId="5" xfId="0" applyFont="1" applyBorder="1"/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4" fontId="6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/>
    <xf numFmtId="4" fontId="0" fillId="0" borderId="4" xfId="0" applyNumberFormat="1" applyBorder="1"/>
    <xf numFmtId="4" fontId="0" fillId="0" borderId="2" xfId="0" applyNumberFormat="1" applyBorder="1"/>
    <xf numFmtId="4" fontId="0" fillId="0" borderId="7" xfId="0" applyNumberForma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0" fillId="0" borderId="6" xfId="0" applyNumberFormat="1" applyBorder="1"/>
    <xf numFmtId="0" fontId="8" fillId="0" borderId="0" xfId="0" applyFont="1"/>
    <xf numFmtId="4" fontId="9" fillId="0" borderId="0" xfId="0" applyNumberFormat="1" applyFont="1"/>
    <xf numFmtId="4" fontId="8" fillId="0" borderId="0" xfId="0" applyNumberFormat="1" applyFont="1"/>
    <xf numFmtId="4" fontId="1" fillId="0" borderId="0" xfId="0" applyNumberFormat="1" applyFont="1" applyAlignment="1">
      <alignment wrapText="1"/>
    </xf>
    <xf numFmtId="4" fontId="2" fillId="0" borderId="0" xfId="0" applyNumberFormat="1" applyFont="1"/>
    <xf numFmtId="4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AEFF"/>
      <color rgb="FFFF68FB"/>
      <color rgb="FFFFC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4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RowHeight="13.5" x14ac:dyDescent="0.3"/>
  <cols>
    <col min="1" max="1" width="36" customWidth="1"/>
    <col min="2" max="2" width="18.84375" style="10" customWidth="1"/>
  </cols>
  <sheetData>
    <row r="1" spans="1:2" ht="44" customHeight="1" x14ac:dyDescent="0.3">
      <c r="A1" s="1" t="s">
        <v>38</v>
      </c>
      <c r="B1" s="25" t="s">
        <v>96</v>
      </c>
    </row>
    <row r="3" spans="1:2" x14ac:dyDescent="0.3">
      <c r="A3" s="1" t="s">
        <v>7</v>
      </c>
      <c r="B3" s="11">
        <f>B4+B7</f>
        <v>1300</v>
      </c>
    </row>
    <row r="4" spans="1:2" ht="23" customHeight="1" x14ac:dyDescent="0.3">
      <c r="A4" s="1" t="s">
        <v>6</v>
      </c>
      <c r="B4" s="11">
        <f>SUM(B5:B6)</f>
        <v>500</v>
      </c>
    </row>
    <row r="5" spans="1:2" x14ac:dyDescent="0.3">
      <c r="A5" t="s">
        <v>39</v>
      </c>
      <c r="B5" s="10">
        <v>300</v>
      </c>
    </row>
    <row r="6" spans="1:2" x14ac:dyDescent="0.3">
      <c r="A6" t="s">
        <v>76</v>
      </c>
      <c r="B6" s="10">
        <v>200</v>
      </c>
    </row>
    <row r="7" spans="1:2" ht="26" customHeight="1" x14ac:dyDescent="0.3">
      <c r="A7" s="1" t="s">
        <v>77</v>
      </c>
      <c r="B7" s="11">
        <f>B8</f>
        <v>800</v>
      </c>
    </row>
    <row r="8" spans="1:2" x14ac:dyDescent="0.3">
      <c r="A8" t="s">
        <v>78</v>
      </c>
      <c r="B8" s="10">
        <v>800</v>
      </c>
    </row>
    <row r="10" spans="1:2" x14ac:dyDescent="0.3">
      <c r="A10" s="1" t="s">
        <v>8</v>
      </c>
    </row>
    <row r="11" spans="1:2" x14ac:dyDescent="0.3">
      <c r="A11" s="1" t="s">
        <v>94</v>
      </c>
      <c r="B11" s="11">
        <f>B12+B13</f>
        <v>350</v>
      </c>
    </row>
    <row r="12" spans="1:2" x14ac:dyDescent="0.3">
      <c r="A12" t="s">
        <v>9</v>
      </c>
      <c r="B12" s="10">
        <v>200</v>
      </c>
    </row>
    <row r="13" spans="1:2" x14ac:dyDescent="0.3">
      <c r="A13" t="s">
        <v>10</v>
      </c>
      <c r="B13" s="10">
        <v>150</v>
      </c>
    </row>
    <row r="14" spans="1:2" x14ac:dyDescent="0.3">
      <c r="A14" t="s">
        <v>49</v>
      </c>
      <c r="B14" s="10">
        <v>400</v>
      </c>
    </row>
    <row r="15" spans="1:2" x14ac:dyDescent="0.3">
      <c r="A15" t="s">
        <v>79</v>
      </c>
      <c r="B15" s="10">
        <v>25</v>
      </c>
    </row>
    <row r="16" spans="1:2" x14ac:dyDescent="0.3">
      <c r="A16" t="s">
        <v>111</v>
      </c>
      <c r="B16" s="10">
        <v>25</v>
      </c>
    </row>
    <row r="17" spans="1:2" x14ac:dyDescent="0.3">
      <c r="A17" t="s">
        <v>81</v>
      </c>
      <c r="B17" s="10">
        <v>-100</v>
      </c>
    </row>
    <row r="19" spans="1:2" x14ac:dyDescent="0.3">
      <c r="A19" s="1" t="s">
        <v>82</v>
      </c>
      <c r="B19" s="11">
        <f>SUM(B20:B29)</f>
        <v>200</v>
      </c>
    </row>
    <row r="20" spans="1:2" x14ac:dyDescent="0.3">
      <c r="A20" t="s">
        <v>11</v>
      </c>
      <c r="B20" s="10">
        <v>50</v>
      </c>
    </row>
    <row r="21" spans="1:2" x14ac:dyDescent="0.3">
      <c r="A21" t="s">
        <v>50</v>
      </c>
      <c r="B21" s="10">
        <v>20</v>
      </c>
    </row>
    <row r="22" spans="1:2" x14ac:dyDescent="0.3">
      <c r="A22" t="s">
        <v>51</v>
      </c>
      <c r="B22" s="10">
        <v>40</v>
      </c>
    </row>
    <row r="23" spans="1:2" x14ac:dyDescent="0.3">
      <c r="A23" t="s">
        <v>52</v>
      </c>
      <c r="B23" s="10">
        <v>10</v>
      </c>
    </row>
    <row r="24" spans="1:2" x14ac:dyDescent="0.3">
      <c r="A24" t="s">
        <v>53</v>
      </c>
      <c r="B24" s="10">
        <v>5</v>
      </c>
    </row>
    <row r="25" spans="1:2" x14ac:dyDescent="0.3">
      <c r="A25" t="s">
        <v>54</v>
      </c>
      <c r="B25" s="10">
        <v>30</v>
      </c>
    </row>
    <row r="26" spans="1:2" x14ac:dyDescent="0.3">
      <c r="A26" t="s">
        <v>55</v>
      </c>
      <c r="B26" s="10">
        <v>10</v>
      </c>
    </row>
    <row r="27" spans="1:2" x14ac:dyDescent="0.3">
      <c r="A27" t="s">
        <v>56</v>
      </c>
      <c r="B27" s="10">
        <v>20</v>
      </c>
    </row>
    <row r="28" spans="1:2" x14ac:dyDescent="0.3">
      <c r="A28" t="s">
        <v>57</v>
      </c>
      <c r="B28" s="10">
        <v>10</v>
      </c>
    </row>
    <row r="29" spans="1:2" x14ac:dyDescent="0.3">
      <c r="A29" t="s">
        <v>58</v>
      </c>
      <c r="B29" s="10">
        <v>5</v>
      </c>
    </row>
    <row r="31" spans="1:2" x14ac:dyDescent="0.3">
      <c r="A31" s="1" t="s">
        <v>59</v>
      </c>
      <c r="B31" s="11">
        <f>SUM(B32:B34)</f>
        <v>30</v>
      </c>
    </row>
    <row r="32" spans="1:2" x14ac:dyDescent="0.3">
      <c r="A32" t="s">
        <v>60</v>
      </c>
      <c r="B32" s="10">
        <v>10</v>
      </c>
    </row>
    <row r="33" spans="1:2" x14ac:dyDescent="0.3">
      <c r="A33" t="s">
        <v>20</v>
      </c>
      <c r="B33" s="10">
        <v>10</v>
      </c>
    </row>
    <row r="34" spans="1:2" x14ac:dyDescent="0.3">
      <c r="A34" t="s">
        <v>1</v>
      </c>
      <c r="B34" s="10">
        <v>10</v>
      </c>
    </row>
    <row r="37" spans="1:2" x14ac:dyDescent="0.3">
      <c r="A37" s="1" t="s">
        <v>21</v>
      </c>
      <c r="B37" s="11">
        <f>30*B83</f>
        <v>150</v>
      </c>
    </row>
    <row r="39" spans="1:2" x14ac:dyDescent="0.3">
      <c r="A39" s="1" t="s">
        <v>22</v>
      </c>
      <c r="B39" s="11">
        <v>50</v>
      </c>
    </row>
    <row r="41" spans="1:2" x14ac:dyDescent="0.3">
      <c r="A41" t="s">
        <v>23</v>
      </c>
      <c r="B41" s="10">
        <v>5</v>
      </c>
    </row>
    <row r="42" spans="1:2" x14ac:dyDescent="0.3">
      <c r="A42" t="s">
        <v>24</v>
      </c>
      <c r="B42" s="10">
        <v>5</v>
      </c>
    </row>
    <row r="44" spans="1:2" x14ac:dyDescent="0.3">
      <c r="A44" t="s">
        <v>25</v>
      </c>
      <c r="B44" s="10">
        <v>20</v>
      </c>
    </row>
    <row r="46" spans="1:2" x14ac:dyDescent="0.3">
      <c r="A46" t="s">
        <v>68</v>
      </c>
    </row>
    <row r="48" spans="1:2" x14ac:dyDescent="0.3">
      <c r="A48" s="1" t="s">
        <v>69</v>
      </c>
      <c r="B48" s="11">
        <f>B49+B53</f>
        <v>600</v>
      </c>
    </row>
    <row r="49" spans="1:2" x14ac:dyDescent="0.3">
      <c r="A49" s="1" t="s">
        <v>26</v>
      </c>
      <c r="B49" s="11">
        <f>SUM(B50:B51)</f>
        <v>50</v>
      </c>
    </row>
    <row r="50" spans="1:2" x14ac:dyDescent="0.3">
      <c r="A50" t="s">
        <v>27</v>
      </c>
      <c r="B50" s="10">
        <v>30</v>
      </c>
    </row>
    <row r="51" spans="1:2" x14ac:dyDescent="0.3">
      <c r="A51" t="s">
        <v>28</v>
      </c>
      <c r="B51" s="10">
        <v>20</v>
      </c>
    </row>
    <row r="53" spans="1:2" x14ac:dyDescent="0.3">
      <c r="A53" s="1" t="s">
        <v>29</v>
      </c>
      <c r="B53" s="11">
        <f>SUM(B54:B58)</f>
        <v>550</v>
      </c>
    </row>
    <row r="54" spans="1:2" x14ac:dyDescent="0.3">
      <c r="A54" t="s">
        <v>63</v>
      </c>
      <c r="B54" s="10">
        <v>30</v>
      </c>
    </row>
    <row r="55" spans="1:2" x14ac:dyDescent="0.3">
      <c r="A55" t="s">
        <v>64</v>
      </c>
      <c r="B55" s="10">
        <v>30</v>
      </c>
    </row>
    <row r="56" spans="1:2" x14ac:dyDescent="0.3">
      <c r="A56" t="s">
        <v>65</v>
      </c>
      <c r="B56" s="10">
        <v>20</v>
      </c>
    </row>
    <row r="57" spans="1:2" x14ac:dyDescent="0.3">
      <c r="A57" t="s">
        <v>66</v>
      </c>
      <c r="B57" s="10">
        <v>20</v>
      </c>
    </row>
    <row r="58" spans="1:2" x14ac:dyDescent="0.3">
      <c r="A58" t="s">
        <v>67</v>
      </c>
      <c r="B58" s="10">
        <v>450</v>
      </c>
    </row>
    <row r="60" spans="1:2" x14ac:dyDescent="0.3">
      <c r="A60" s="1" t="s">
        <v>70</v>
      </c>
      <c r="B60" s="11">
        <f>SUM(B61:B63)</f>
        <v>150</v>
      </c>
    </row>
    <row r="61" spans="1:2" x14ac:dyDescent="0.3">
      <c r="A61" t="s">
        <v>71</v>
      </c>
      <c r="B61" s="10">
        <v>60</v>
      </c>
    </row>
    <row r="62" spans="1:2" x14ac:dyDescent="0.3">
      <c r="A62" t="s">
        <v>72</v>
      </c>
      <c r="B62" s="10">
        <v>90</v>
      </c>
    </row>
    <row r="63" spans="1:2" x14ac:dyDescent="0.3">
      <c r="A63" t="s">
        <v>73</v>
      </c>
      <c r="B63" s="10">
        <v>0</v>
      </c>
    </row>
    <row r="65" spans="1:2" x14ac:dyDescent="0.3">
      <c r="A65" s="1" t="s">
        <v>74</v>
      </c>
      <c r="B65" s="11">
        <f>B3*1.2/360*B86</f>
        <v>250.85666666666665</v>
      </c>
    </row>
    <row r="66" spans="1:2" x14ac:dyDescent="0.3">
      <c r="A66" s="22" t="s">
        <v>107</v>
      </c>
      <c r="B66" s="23">
        <f>100-0.345</f>
        <v>99.655000000000001</v>
      </c>
    </row>
    <row r="67" spans="1:2" x14ac:dyDescent="0.3">
      <c r="A67" t="s">
        <v>30</v>
      </c>
      <c r="B67" s="10">
        <v>300</v>
      </c>
    </row>
    <row r="68" spans="1:2" x14ac:dyDescent="0.3">
      <c r="A68" t="s">
        <v>31</v>
      </c>
      <c r="B68" s="10">
        <v>100</v>
      </c>
    </row>
    <row r="69" spans="1:2" x14ac:dyDescent="0.3">
      <c r="A69" t="s">
        <v>75</v>
      </c>
      <c r="B69" s="10">
        <v>60</v>
      </c>
    </row>
    <row r="70" spans="1:2" x14ac:dyDescent="0.3">
      <c r="A70" t="s">
        <v>32</v>
      </c>
      <c r="B70" s="13" t="e">
        <f>#REF!</f>
        <v>#REF!</v>
      </c>
    </row>
    <row r="72" spans="1:2" x14ac:dyDescent="0.3">
      <c r="A72" t="s">
        <v>33</v>
      </c>
    </row>
    <row r="73" spans="1:2" x14ac:dyDescent="0.3">
      <c r="A73" s="22" t="s">
        <v>108</v>
      </c>
      <c r="B73" s="23">
        <v>75</v>
      </c>
    </row>
    <row r="74" spans="1:2" x14ac:dyDescent="0.3">
      <c r="A74" s="22" t="s">
        <v>95</v>
      </c>
      <c r="B74" s="23">
        <v>25</v>
      </c>
    </row>
    <row r="76" spans="1:2" x14ac:dyDescent="0.3">
      <c r="A76" t="s">
        <v>34</v>
      </c>
      <c r="B76" s="10">
        <v>150</v>
      </c>
    </row>
    <row r="78" spans="1:2" x14ac:dyDescent="0.3">
      <c r="A78" t="s">
        <v>35</v>
      </c>
      <c r="B78" s="10">
        <v>35</v>
      </c>
    </row>
    <row r="79" spans="1:2" x14ac:dyDescent="0.3">
      <c r="A79" t="s">
        <v>36</v>
      </c>
      <c r="B79" s="10">
        <v>15</v>
      </c>
    </row>
    <row r="81" spans="1:2" x14ac:dyDescent="0.3">
      <c r="A81" t="s">
        <v>37</v>
      </c>
      <c r="B81" s="10">
        <f>(B11+B14+B19)*1.2/360*B85</f>
        <v>150.51166666666666</v>
      </c>
    </row>
    <row r="83" spans="1:2" x14ac:dyDescent="0.3">
      <c r="A83" t="s">
        <v>124</v>
      </c>
      <c r="B83" s="10">
        <v>5</v>
      </c>
    </row>
    <row r="85" spans="1:2" x14ac:dyDescent="0.3">
      <c r="A85" s="22" t="s">
        <v>125</v>
      </c>
      <c r="B85" s="24">
        <v>47.53</v>
      </c>
    </row>
    <row r="86" spans="1:2" x14ac:dyDescent="0.3">
      <c r="A86" s="22" t="s">
        <v>126</v>
      </c>
      <c r="B86" s="24">
        <v>57.89</v>
      </c>
    </row>
    <row r="88" spans="1:2" ht="174" customHeight="1" x14ac:dyDescent="0.3"/>
    <row r="90" spans="1:2" x14ac:dyDescent="0.3">
      <c r="A90" s="1" t="s">
        <v>38</v>
      </c>
    </row>
    <row r="91" spans="1:2" x14ac:dyDescent="0.3">
      <c r="A91" t="s">
        <v>12</v>
      </c>
    </row>
    <row r="92" spans="1:2" x14ac:dyDescent="0.3">
      <c r="A92" s="9" t="s">
        <v>2</v>
      </c>
      <c r="B92" s="14" t="s">
        <v>3</v>
      </c>
    </row>
    <row r="93" spans="1:2" x14ac:dyDescent="0.3">
      <c r="A93" s="8" t="s">
        <v>4</v>
      </c>
      <c r="B93" s="15"/>
    </row>
    <row r="94" spans="1:2" x14ac:dyDescent="0.3">
      <c r="A94" s="2" t="s">
        <v>110</v>
      </c>
      <c r="B94" s="16"/>
    </row>
    <row r="95" spans="1:2" x14ac:dyDescent="0.3">
      <c r="A95" s="3" t="s">
        <v>0</v>
      </c>
      <c r="B95" s="17"/>
    </row>
    <row r="96" spans="1:2" x14ac:dyDescent="0.3">
      <c r="A96" s="4" t="s">
        <v>61</v>
      </c>
      <c r="B96" s="18"/>
    </row>
    <row r="97" spans="1:2" x14ac:dyDescent="0.3">
      <c r="A97" s="2" t="s">
        <v>80</v>
      </c>
      <c r="B97" s="16"/>
    </row>
    <row r="98" spans="1:2" x14ac:dyDescent="0.3">
      <c r="A98" s="3" t="s">
        <v>13</v>
      </c>
      <c r="B98" s="17"/>
    </row>
    <row r="99" spans="1:2" x14ac:dyDescent="0.3">
      <c r="A99" s="3" t="s">
        <v>14</v>
      </c>
      <c r="B99" s="17"/>
    </row>
    <row r="100" spans="1:2" x14ac:dyDescent="0.3">
      <c r="A100" s="4" t="s">
        <v>15</v>
      </c>
      <c r="B100" s="18"/>
    </row>
    <row r="101" spans="1:2" x14ac:dyDescent="0.3">
      <c r="A101" s="2" t="s">
        <v>5</v>
      </c>
      <c r="B101" s="16"/>
    </row>
    <row r="102" spans="1:2" x14ac:dyDescent="0.3">
      <c r="A102" s="3" t="s">
        <v>16</v>
      </c>
      <c r="B102" s="17"/>
    </row>
    <row r="103" spans="1:2" x14ac:dyDescent="0.3">
      <c r="A103" s="4" t="s">
        <v>17</v>
      </c>
      <c r="B103" s="18"/>
    </row>
    <row r="104" spans="1:2" x14ac:dyDescent="0.3">
      <c r="A104" s="5" t="s">
        <v>40</v>
      </c>
      <c r="B104" s="15"/>
    </row>
    <row r="105" spans="1:2" x14ac:dyDescent="0.3">
      <c r="A105" s="2" t="s">
        <v>41</v>
      </c>
      <c r="B105" s="16"/>
    </row>
    <row r="106" spans="1:2" x14ac:dyDescent="0.3">
      <c r="A106" s="3" t="s">
        <v>18</v>
      </c>
      <c r="B106" s="17"/>
    </row>
    <row r="107" spans="1:2" x14ac:dyDescent="0.3">
      <c r="A107" s="3" t="s">
        <v>19</v>
      </c>
      <c r="B107" s="17"/>
    </row>
    <row r="108" spans="1:2" x14ac:dyDescent="0.3">
      <c r="A108" s="3" t="s">
        <v>102</v>
      </c>
      <c r="B108" s="17"/>
    </row>
    <row r="109" spans="1:2" x14ac:dyDescent="0.3">
      <c r="A109" s="4" t="s">
        <v>62</v>
      </c>
      <c r="B109" s="18"/>
    </row>
    <row r="110" spans="1:2" x14ac:dyDescent="0.3">
      <c r="A110" s="2" t="s">
        <v>42</v>
      </c>
      <c r="B110" s="16"/>
    </row>
    <row r="111" spans="1:2" x14ac:dyDescent="0.3">
      <c r="A111" s="4" t="s">
        <v>90</v>
      </c>
      <c r="B111" s="18"/>
    </row>
    <row r="112" spans="1:2" x14ac:dyDescent="0.3">
      <c r="A112" s="2" t="s">
        <v>43</v>
      </c>
      <c r="B112" s="16"/>
    </row>
    <row r="113" spans="1:2" x14ac:dyDescent="0.3">
      <c r="A113" s="3" t="s">
        <v>91</v>
      </c>
      <c r="B113" s="17"/>
    </row>
    <row r="114" spans="1:2" x14ac:dyDescent="0.3">
      <c r="A114" s="4" t="s">
        <v>92</v>
      </c>
      <c r="B114" s="18"/>
    </row>
    <row r="115" spans="1:2" x14ac:dyDescent="0.3">
      <c r="A115" s="2" t="s">
        <v>44</v>
      </c>
      <c r="B115" s="16"/>
    </row>
    <row r="116" spans="1:2" x14ac:dyDescent="0.3">
      <c r="A116" s="4" t="s">
        <v>93</v>
      </c>
      <c r="B116" s="18"/>
    </row>
    <row r="117" spans="1:2" x14ac:dyDescent="0.3">
      <c r="A117" s="5" t="s">
        <v>45</v>
      </c>
      <c r="B117" s="15"/>
    </row>
    <row r="118" spans="1:2" x14ac:dyDescent="0.3">
      <c r="A118" s="2" t="s">
        <v>46</v>
      </c>
      <c r="B118" s="16"/>
    </row>
    <row r="119" spans="1:2" x14ac:dyDescent="0.3">
      <c r="A119" s="6" t="s">
        <v>47</v>
      </c>
      <c r="B119" s="17"/>
    </row>
    <row r="120" spans="1:2" x14ac:dyDescent="0.3">
      <c r="A120" s="7" t="s">
        <v>48</v>
      </c>
      <c r="B120" s="18"/>
    </row>
    <row r="121" spans="1:2" x14ac:dyDescent="0.3">
      <c r="A121" s="5" t="s">
        <v>109</v>
      </c>
      <c r="B121" s="15"/>
    </row>
    <row r="126" spans="1:2" x14ac:dyDescent="0.3">
      <c r="B126" s="12" t="s">
        <v>83</v>
      </c>
    </row>
    <row r="127" spans="1:2" x14ac:dyDescent="0.3">
      <c r="B127" s="10" t="s">
        <v>84</v>
      </c>
    </row>
    <row r="128" spans="1:2" x14ac:dyDescent="0.3">
      <c r="B128" s="12" t="s">
        <v>85</v>
      </c>
    </row>
    <row r="129" spans="2:2" x14ac:dyDescent="0.3">
      <c r="B129" s="19" t="s">
        <v>86</v>
      </c>
    </row>
    <row r="130" spans="2:2" x14ac:dyDescent="0.3">
      <c r="B130" s="18" t="s">
        <v>103</v>
      </c>
    </row>
    <row r="131" spans="2:2" x14ac:dyDescent="0.3">
      <c r="B131" s="20" t="s">
        <v>104</v>
      </c>
    </row>
    <row r="132" spans="2:2" x14ac:dyDescent="0.3">
      <c r="B132" s="19" t="s">
        <v>105</v>
      </c>
    </row>
    <row r="133" spans="2:2" x14ac:dyDescent="0.3">
      <c r="B133" s="17" t="s">
        <v>106</v>
      </c>
    </row>
    <row r="134" spans="2:2" x14ac:dyDescent="0.3">
      <c r="B134" s="17" t="s">
        <v>88</v>
      </c>
    </row>
    <row r="135" spans="2:2" x14ac:dyDescent="0.3">
      <c r="B135" s="17" t="s">
        <v>117</v>
      </c>
    </row>
    <row r="136" spans="2:2" x14ac:dyDescent="0.3">
      <c r="B136" s="18" t="s">
        <v>98</v>
      </c>
    </row>
    <row r="137" spans="2:2" x14ac:dyDescent="0.3">
      <c r="B137" s="20" t="s">
        <v>100</v>
      </c>
    </row>
    <row r="138" spans="2:2" x14ac:dyDescent="0.3">
      <c r="B138" s="20" t="s">
        <v>101</v>
      </c>
    </row>
    <row r="143" spans="2:2" x14ac:dyDescent="0.3">
      <c r="B143" s="26" t="s">
        <v>118</v>
      </c>
    </row>
    <row r="144" spans="2:2" x14ac:dyDescent="0.3">
      <c r="B144" s="21" t="s">
        <v>119</v>
      </c>
    </row>
    <row r="145" spans="2:2" x14ac:dyDescent="0.3">
      <c r="B145" s="16" t="s">
        <v>87</v>
      </c>
    </row>
    <row r="146" spans="2:2" x14ac:dyDescent="0.3">
      <c r="B146" s="18" t="s">
        <v>86</v>
      </c>
    </row>
    <row r="147" spans="2:2" x14ac:dyDescent="0.3">
      <c r="B147" s="20" t="s">
        <v>120</v>
      </c>
    </row>
    <row r="150" spans="2:2" x14ac:dyDescent="0.3">
      <c r="B150" s="26" t="s">
        <v>121</v>
      </c>
    </row>
    <row r="151" spans="2:2" x14ac:dyDescent="0.3">
      <c r="B151" s="21" t="s">
        <v>119</v>
      </c>
    </row>
    <row r="152" spans="2:2" x14ac:dyDescent="0.3">
      <c r="B152" s="16" t="s">
        <v>106</v>
      </c>
    </row>
    <row r="153" spans="2:2" x14ac:dyDescent="0.3">
      <c r="B153" s="17" t="s">
        <v>122</v>
      </c>
    </row>
    <row r="154" spans="2:2" x14ac:dyDescent="0.3">
      <c r="B154" s="18" t="s">
        <v>89</v>
      </c>
    </row>
    <row r="155" spans="2:2" x14ac:dyDescent="0.3">
      <c r="B155" s="20" t="s">
        <v>123</v>
      </c>
    </row>
    <row r="157" spans="2:2" x14ac:dyDescent="0.3">
      <c r="B157" s="26" t="s">
        <v>112</v>
      </c>
    </row>
    <row r="158" spans="2:2" x14ac:dyDescent="0.3">
      <c r="B158" s="21" t="s">
        <v>119</v>
      </c>
    </row>
    <row r="159" spans="2:2" x14ac:dyDescent="0.3">
      <c r="B159" s="16" t="s">
        <v>117</v>
      </c>
    </row>
    <row r="160" spans="2:2" x14ac:dyDescent="0.3">
      <c r="B160" s="18" t="s">
        <v>97</v>
      </c>
    </row>
    <row r="161" spans="2:2" x14ac:dyDescent="0.3">
      <c r="B161" s="20" t="s">
        <v>113</v>
      </c>
    </row>
    <row r="163" spans="2:2" x14ac:dyDescent="0.3">
      <c r="B163" s="27" t="s">
        <v>114</v>
      </c>
    </row>
    <row r="164" spans="2:2" x14ac:dyDescent="0.3">
      <c r="B164" s="21" t="s">
        <v>119</v>
      </c>
    </row>
    <row r="165" spans="2:2" x14ac:dyDescent="0.3">
      <c r="B165" s="16" t="s">
        <v>98</v>
      </c>
    </row>
    <row r="166" spans="2:2" x14ac:dyDescent="0.3">
      <c r="B166" s="18" t="s">
        <v>99</v>
      </c>
    </row>
    <row r="167" spans="2:2" x14ac:dyDescent="0.3">
      <c r="B167" s="20" t="s">
        <v>115</v>
      </c>
    </row>
    <row r="168" spans="2:2" ht="36" customHeight="1" x14ac:dyDescent="0.3"/>
    <row r="169" spans="2:2" x14ac:dyDescent="0.3">
      <c r="B169" s="26" t="s">
        <v>116</v>
      </c>
    </row>
    <row r="170" spans="2:2" x14ac:dyDescent="0.3">
      <c r="B170" s="21" t="s">
        <v>119</v>
      </c>
    </row>
    <row r="171" spans="2:2" x14ac:dyDescent="0.3">
      <c r="B171" s="16" t="s">
        <v>123</v>
      </c>
    </row>
    <row r="172" spans="2:2" x14ac:dyDescent="0.3">
      <c r="B172" s="17" t="s">
        <v>113</v>
      </c>
    </row>
    <row r="173" spans="2:2" x14ac:dyDescent="0.3">
      <c r="B173" s="18" t="s">
        <v>115</v>
      </c>
    </row>
    <row r="174" spans="2:2" x14ac:dyDescent="0.3">
      <c r="B174" s="20" t="s">
        <v>120</v>
      </c>
    </row>
  </sheetData>
  <phoneticPr fontId="7" type="noConversion"/>
  <pageMargins left="0.75000000000000011" right="0.75000000000000011" top="1" bottom="1" header="0.5" footer="0.5"/>
  <pageSetup paperSize="9" scale="59" orientation="portrait" horizontalDpi="0" verticalDpi="0"/>
  <headerFooter>
    <oddHeader>&amp;A</oddHeader>
    <oddFooter>&amp;L&amp;BDUWAT EXPANSION Confidentiel&amp;B&amp;C&amp;D&amp;RPage &amp;P</oddFooter>
  </headerFooter>
  <rowBreaks count="3" manualBreakCount="3">
    <brk id="86" max="16383" man="1"/>
    <brk id="124" max="16383" man="1"/>
    <brk id="1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Données</vt:lpstr>
      <vt:lpstr>Données!Zone_d_impression</vt:lpstr>
    </vt:vector>
  </TitlesOfParts>
  <Company>DUWAT EXPANSION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DUWAT</dc:creator>
  <cp:lastModifiedBy>DUWAT anim</cp:lastModifiedBy>
  <cp:lastPrinted>2021-04-12T20:36:28Z</cp:lastPrinted>
  <dcterms:created xsi:type="dcterms:W3CDTF">2010-12-08T10:24:02Z</dcterms:created>
  <dcterms:modified xsi:type="dcterms:W3CDTF">2022-01-27T10:07:29Z</dcterms:modified>
</cp:coreProperties>
</file>